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/>
  <mc:AlternateContent xmlns:mc="http://schemas.openxmlformats.org/markup-compatibility/2006">
    <mc:Choice Requires="x15">
      <x15ac:absPath xmlns:x15ac="http://schemas.microsoft.com/office/spreadsheetml/2010/11/ac" url="T:\02 BO schránka\Hromadná SÚ mostů 2024\Oblast Západ\2. 40825-1 Horní Břečkov\Rozpočet\"/>
    </mc:Choice>
  </mc:AlternateContent>
  <xr:revisionPtr revIDLastSave="0" documentId="13_ncr:1_{A48D57CB-CAF4-44C1-9205-AA7D90BD95CD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000_Ostatní" sheetId="1" r:id="rId1"/>
    <sheet name="000_Vedlejší" sheetId="2" r:id="rId2"/>
    <sheet name="SO 201" sheetId="3" r:id="rId3"/>
  </sheets>
  <calcPr calcId="191029"/>
  <webPublishing codePage="0"/>
</workbook>
</file>

<file path=xl/calcChain.xml><?xml version="1.0" encoding="utf-8"?>
<calcChain xmlns="http://schemas.openxmlformats.org/spreadsheetml/2006/main">
  <c r="I64" i="3" l="1"/>
  <c r="I60" i="3"/>
  <c r="I40" i="3" l="1"/>
  <c r="I44" i="3"/>
  <c r="I48" i="3"/>
  <c r="I52" i="3"/>
  <c r="I9" i="3" l="1"/>
  <c r="I8" i="3" s="1"/>
  <c r="I18" i="3" l="1"/>
  <c r="I22" i="3"/>
  <c r="I56" i="3" l="1"/>
  <c r="I39" i="3" s="1"/>
  <c r="I35" i="3"/>
  <c r="I34" i="3" s="1"/>
  <c r="I30" i="3"/>
  <c r="I26" i="3"/>
  <c r="I14" i="3"/>
  <c r="I10" i="2"/>
  <c r="O10" i="2" s="1"/>
  <c r="R9" i="2" s="1"/>
  <c r="O9" i="2" s="1"/>
  <c r="O2" i="2" s="1"/>
  <c r="I10" i="1"/>
  <c r="O10" i="1" s="1"/>
  <c r="R9" i="1" s="1"/>
  <c r="O9" i="1" s="1"/>
  <c r="O2" i="1" s="1"/>
  <c r="I13" i="3" l="1"/>
  <c r="I3" i="3" s="1"/>
  <c r="Q9" i="2"/>
  <c r="I9" i="2" s="1"/>
  <c r="I3" i="2" s="1"/>
  <c r="Q9" i="1"/>
  <c r="I9" i="1" s="1"/>
  <c r="I3" i="1" s="1"/>
</calcChain>
</file>

<file path=xl/sharedStrings.xml><?xml version="1.0" encoding="utf-8"?>
<sst xmlns="http://schemas.openxmlformats.org/spreadsheetml/2006/main" count="318" uniqueCount="127">
  <si>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</si>
  <si>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</si>
  <si>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</si>
  <si>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</si>
  <si>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</si>
  <si>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</si>
  <si>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</si>
  <si>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</si>
  <si>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</si>
  <si>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</si>
  <si>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</si>
  <si>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</si>
  <si>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</si>
  <si>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</si>
  <si>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</si>
  <si>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</si>
  <si>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</si>
  <si>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</si>
  <si>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</si>
  <si>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</si>
  <si>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</si>
  <si>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</si>
  <si>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</si>
  <si>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</si>
  <si>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</si>
  <si>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</si>
  <si>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</si>
  <si>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</si>
  <si>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</si>
  <si>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</si>
  <si>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</si>
  <si>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</si>
  <si>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</si>
  <si>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</si>
  <si>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</si>
  <si>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</si>
  <si>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</si>
  <si>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</si>
  <si>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</si>
  <si>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</si>
  <si>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</si>
  <si>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</si>
  <si>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</si>
  <si>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</si>
  <si>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</si>
  <si>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</si>
  <si>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</si>
  <si>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</si>
  <si>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</si>
  <si>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</si>
  <si>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</si>
  <si>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</si>
  <si>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</si>
  <si>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</si>
  <si>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</t>
  </si>
  <si>
    <t>zahrnuje úklid staveniště</t>
  </si>
  <si>
    <t>SO 201</t>
  </si>
  <si>
    <t>Zemní práce</t>
  </si>
  <si>
    <t>M2</t>
  </si>
  <si>
    <t>M3</t>
  </si>
  <si>
    <t>7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</si>
  <si>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</si>
  <si>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</si>
  <si>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626112</t>
  </si>
  <si>
    <t>REPROFILACE PODHLEDŮ, SVISLÝCH PLOCH SANAČNÍ MALTOU JEDNOVRST TL 20MM</t>
  </si>
  <si>
    <t>62631</t>
  </si>
  <si>
    <t>SPOJOVACÍ MŮSTEK MEZI STARÝM A NOVÝM BETONEM</t>
  </si>
  <si>
    <t>položka zahrnuje:  
dodávku veškerého materiálu potřebného pro předepsanou úpravu v předepsané kvalitě  
nutné vyspravení podkladu, případně zatření spar zdiva  
položení vrstvy v předepsané tloušťce</t>
  </si>
  <si>
    <t>62652</t>
  </si>
  <si>
    <t>OCHRANA VÝZTUŽE PŘI NEDOSTATEČNÉM KRYTÍ</t>
  </si>
  <si>
    <t>ošetření odhalené výztuže pasivačním epoxidovým nátěrem 
zaměřeno na stavbě</t>
  </si>
  <si>
    <t>položka zahrnuje:  
dodávku veškerého materiálu potřebného pro předepsanou úpravu v předepsané kvalitě  
položení vrstvy v předepsané tloušťce  
potřebná lešení a podpěrné konstrukce</t>
  </si>
  <si>
    <t>Přidružená stavební výroba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</si>
  <si>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</si>
  <si>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</si>
  <si>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938542</t>
  </si>
  <si>
    <t>OČIŠTĚNÍ BETON KONSTR OTRYSKÁNÍM TLAK VODOU DO 500 BARŮ</t>
  </si>
  <si>
    <t>položka zahrnuje očištění předepsaným způsobem včetně odklizení vzniklého odpadu</t>
  </si>
  <si>
    <t>93867</t>
  </si>
  <si>
    <t>OČIŠTĚNÍ OCEL KONSTR BROUŠENÍM</t>
  </si>
  <si>
    <t>2023_OTSKP</t>
  </si>
  <si>
    <t>M</t>
  </si>
  <si>
    <t>BROUŠENÍ BETON KONSTR</t>
  </si>
  <si>
    <t>celoplošná sanace říms - temena
zaměřeno na stavbě</t>
  </si>
  <si>
    <t>REPROFILACE PODHLEDŮ, SVISLÝCH PLOCH SANAČNÍ MALTOU DVOUVRST TL 50MM</t>
  </si>
  <si>
    <t>MOST ev. č. 40825-1 HORNÍ BŘEČKOV</t>
  </si>
  <si>
    <t>9112A3</t>
  </si>
  <si>
    <t>ZÁBRADLÍ MOSTNÍ S VODOR MADLY - DEMONTÁŽ S PŘESUNEM</t>
  </si>
  <si>
    <t>položka zahrnuje:  
- demontáž a odstranění zařízení  
- jeho odvoz na předepsané místo</t>
  </si>
  <si>
    <t>9112B1</t>
  </si>
  <si>
    <t>ZÁBRADLÍ MOSTNÍ SE SVISLOU VÝPLNÍ - DODÁVKA A MONTÁŽ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</si>
  <si>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</si>
  <si>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8,00+8,00=16,000 [A]</t>
  </si>
  <si>
    <t>8,50+9,00=17,500 [A]</t>
  </si>
  <si>
    <t>odstranění stávajícího zábradlí na mostě - likvidace v režii zhotovitele,                         vč. zapravení otvorů v římsách cementovou maltou</t>
  </si>
  <si>
    <t>ODKOPÁVKY A PROKOPÁVKY OBECNÉ TŘ. I</t>
  </si>
  <si>
    <t>odkop nánosů podél vnějších čel říms s rozprostřením zeminy v okolí mostu</t>
  </si>
  <si>
    <t xml:space="preserve">0,50=0,500 [A]                                                                                 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</si>
  <si>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</si>
  <si>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celoplošná sanace podhledů, fasád a boků říms, lokální sanace opěr, sanace obetonávek krajních nosníků
zaměřeno na stavbě</t>
  </si>
  <si>
    <r>
      <rPr>
        <i/>
        <sz val="10"/>
        <rFont val="Arial"/>
        <family val="2"/>
        <charset val="238"/>
      </rPr>
      <t>sanace říms: 
(3,60*0,80)*2+10,0*(0,30+0,15)*2+0,80*0,20*4=15,400 [A] 
lokální sanace opěr:</t>
    </r>
    <r>
      <rPr>
        <i/>
        <sz val="10"/>
        <color rgb="FFFF0000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 xml:space="preserve">2,00=2,000[B] </t>
    </r>
    <r>
      <rPr>
        <i/>
        <sz val="10"/>
        <color rgb="FFFF000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obetonávky krajních nosníků: 
3,60*0,40*2=2,880 [C] 
celkem: A+B+C=20,280 [C]</t>
    </r>
  </si>
  <si>
    <t xml:space="preserve">(10,00*0,80)*2=16,000 [A] </t>
  </si>
  <si>
    <t>REPROFILACE VODOROVNÝCH PLOCH SHORA SANAČNÍ MALTOU JEDNOVRST TL 20MM</t>
  </si>
  <si>
    <t>0,30=0,300 [A]</t>
  </si>
  <si>
    <t>lokální sanace utržených hran říms vč. doplnění výztuže navrtáním a vlepením;            lokální sanace opěr
zaměřeno na stavbě</t>
  </si>
  <si>
    <r>
      <rPr>
        <i/>
        <sz val="10"/>
        <rFont val="Arial"/>
        <family val="2"/>
        <charset val="238"/>
      </rPr>
      <t>lokální oprava říms: 
2,00=2,000 [A] 
lokální sanace opěr:</t>
    </r>
    <r>
      <rPr>
        <i/>
        <sz val="10"/>
        <color rgb="FFFF0000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0,50=0,500[B] 
celkem: A+B=2,500 [C]</t>
    </r>
  </si>
  <si>
    <t xml:space="preserve">20,28+2,50+16,00=38,780 [A] 
</t>
  </si>
  <si>
    <t>celoplošné otryskání říms a obetonávek krajních nosníků 
včetně odvozu a likvidace vzniklého odpadu v režii zhotovitele 
zaměřeno na stavbě</t>
  </si>
  <si>
    <t>římsy: 
31,400=31,400 [A] 
obetonávky krajních nosníků: 
3,60*0,40*2=2,880 [B] 
celkem: A+B=34,280 [C]</t>
  </si>
  <si>
    <t>ruční dočištění otryskaných konstrukcí - obetonávek krajních nosníků a říms
zaměřeno na stavbě</t>
  </si>
  <si>
    <t>římsy: 
2,00=2,00 [A] 
obetonávky krajních nosníků: 
3,60*0,40*2=2,880 [B] 
celkem: A+B=4,880 [C]</t>
  </si>
  <si>
    <t>LEHKÉ PRACOVNÍ LEŠENÍ DO 1,5 KPA</t>
  </si>
  <si>
    <t>M3OP</t>
  </si>
  <si>
    <t>Položka zahrnuje dovoz, montáž, údržbu, opotřebení (nájemné), demontáž, konzervaci, odvoz.</t>
  </si>
  <si>
    <t>94490</t>
  </si>
  <si>
    <t>OCHRANNÁ KONSTRUKCE</t>
  </si>
  <si>
    <t>pracovní podlaha pod mostem (mezi opěrnými zdmi koryta) 
zaměřeno na stavbě</t>
  </si>
  <si>
    <t>3,60*14,00*1,00=50,400 [A]</t>
  </si>
  <si>
    <t>ochranná síť na mostních otvorech a lešenové podlaze - pro zachycení odpadlého materiálu do koryta a okolí řeky, vč. geotextílie 350g/m2 
zaměřeno na stavbě</t>
  </si>
  <si>
    <t>ruční broušení spodního líce nosné konstrukce (ocelových nosníků)
zaměřeno na stavbě</t>
  </si>
  <si>
    <t>(0,70*(0,40+3,60+0,40))*19+0,20*3,60=59,240 [A]</t>
  </si>
  <si>
    <t>PROTIKOROZ OCHRANA OCEL KONSTR NÁTĚREM VÍCEVRST</t>
  </si>
  <si>
    <t>1 x základní nátěr a 2 x vrchní nátěr  
k pol .č. 93867 
zaměřeno na stavbě</t>
  </si>
  <si>
    <r>
      <t xml:space="preserve">nové ocel. mostní zábradlí, výška 1,10 m, délka 8,50 m vlevo a 9,00 m vpravo, sloupky IPE80, madlo U80, spodní příčel PLO15/40, svislá výplň PLO 15/30, ostatní dle VL4-507.1_MD ČR, Odbor pozemních komunikací“ - povrchová úprava </t>
    </r>
    <r>
      <rPr>
        <b/>
        <sz val="10"/>
        <rFont val="Arial"/>
        <family val="2"/>
        <charset val="238"/>
      </rPr>
      <t xml:space="preserve">pozink </t>
    </r>
    <r>
      <rPr>
        <sz val="10"/>
        <rFont val="Arial"/>
        <family val="2"/>
        <charset val="238"/>
      </rPr>
      <t xml:space="preserve"> (kotvení certifikovaných kotevním systémem na 4 kotvy/sloupek)</t>
    </r>
  </si>
  <si>
    <t>(59,240=59,240 [A]</t>
  </si>
  <si>
    <t>3,60*14,00+4,00*2,00*2=66,400 [A]</t>
  </si>
  <si>
    <t>adhézní spojovací můstek, k pol. 626112, k pol. 626122 a k pol. 626212
zaměřeno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</si>
</sst>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_-* #,##0_-;\-* #,##0_-;_-* &quot;-&quot;_-;_-@_-"/>
    <numFmt numFmtId="166" formatCode="_-* #,##0.00_-;\-* #,##0.00_-;_-* &quot;-&quot;??_-;_-@_-"/>
  </numFmts>
  <fonts count="10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6" fontId="9" fillId="0" borderId="0" applyFont="0" applyFill="0" applyBorder="0" applyAlignment="0" applyProtection="0"/>
  </cellStyleXfs>
  <cellXfs count="6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7" fillId="0" borderId="1" xfId="6" applyFont="1" applyBorder="1"/>
    <xf numFmtId="0" fontId="7" fillId="0" borderId="0" xfId="0" applyFont="1"/>
    <xf numFmtId="0" fontId="7" fillId="0" borderId="5" xfId="6" applyFont="1" applyBorder="1" applyAlignment="1">
      <alignment vertical="top"/>
    </xf>
    <xf numFmtId="0" fontId="7" fillId="0" borderId="0" xfId="6" applyFont="1" applyAlignment="1">
      <alignment vertical="top"/>
    </xf>
    <xf numFmtId="0" fontId="0" fillId="2" borderId="3" xfId="6" applyFont="1" applyFill="1" applyBorder="1"/>
    <xf numFmtId="0" fontId="8" fillId="0" borderId="1" xfId="6" applyFont="1" applyBorder="1" applyAlignment="1">
      <alignment horizontal="left" vertical="center" wrapText="1"/>
    </xf>
    <xf numFmtId="0" fontId="7" fillId="2" borderId="3" xfId="6" applyFont="1" applyFill="1" applyBorder="1"/>
    <xf numFmtId="0" fontId="0" fillId="0" borderId="0" xfId="0"/>
    <xf numFmtId="0" fontId="0" fillId="0" borderId="0" xfId="0"/>
    <xf numFmtId="0" fontId="5" fillId="0" borderId="1" xfId="12" applyFont="1" applyBorder="1" applyAlignment="1">
      <alignment horizontal="left" vertical="center" wrapText="1"/>
    </xf>
    <xf numFmtId="0" fontId="0" fillId="0" borderId="0" xfId="0"/>
    <xf numFmtId="0" fontId="0" fillId="0" borderId="1" xfId="12" applyFont="1" applyBorder="1"/>
    <xf numFmtId="0" fontId="0" fillId="0" borderId="1" xfId="12" applyFont="1" applyBorder="1" applyAlignment="1">
      <alignment wrapText="1"/>
    </xf>
    <xf numFmtId="0" fontId="0" fillId="0" borderId="1" xfId="12" applyFont="1" applyBorder="1" applyAlignment="1">
      <alignment horizontal="center"/>
    </xf>
    <xf numFmtId="164" fontId="0" fillId="0" borderId="1" xfId="12" applyNumberFormat="1" applyFont="1" applyBorder="1" applyAlignment="1">
      <alignment horizontal="center"/>
    </xf>
    <xf numFmtId="0" fontId="0" fillId="0" borderId="1" xfId="12" applyFont="1" applyBorder="1" applyAlignment="1">
      <alignment horizontal="left" vertical="center" wrapText="1"/>
    </xf>
    <xf numFmtId="0" fontId="6" fillId="0" borderId="1" xfId="12" applyFont="1" applyBorder="1" applyAlignment="1">
      <alignment horizontal="left" vertical="center" wrapText="1"/>
    </xf>
    <xf numFmtId="4" fontId="6" fillId="0" borderId="1" xfId="12" applyNumberFormat="1" applyFont="1" applyBorder="1" applyAlignment="1">
      <alignment horizontal="center"/>
    </xf>
    <xf numFmtId="0" fontId="6" fillId="0" borderId="1" xfId="6" applyFont="1" applyBorder="1" applyAlignment="1">
      <alignment horizontal="center"/>
    </xf>
    <xf numFmtId="0" fontId="6" fillId="0" borderId="1" xfId="12" applyFont="1" applyBorder="1" applyAlignment="1">
      <alignment horizontal="left" vertical="top" wrapText="1"/>
    </xf>
    <xf numFmtId="0" fontId="6" fillId="0" borderId="1" xfId="12" applyFont="1" applyBorder="1" applyAlignment="1">
      <alignment horizontal="right"/>
    </xf>
    <xf numFmtId="164" fontId="6" fillId="0" borderId="1" xfId="12" applyNumberFormat="1" applyFont="1" applyBorder="1" applyAlignment="1">
      <alignment horizontal="center"/>
    </xf>
    <xf numFmtId="0" fontId="6" fillId="0" borderId="1" xfId="6" applyFont="1" applyBorder="1" applyAlignment="1">
      <alignment horizontal="right"/>
    </xf>
    <xf numFmtId="0" fontId="6" fillId="0" borderId="1" xfId="6" applyFont="1" applyBorder="1"/>
    <xf numFmtId="0" fontId="6" fillId="0" borderId="1" xfId="6" applyFont="1" applyBorder="1" applyAlignment="1">
      <alignment wrapText="1"/>
    </xf>
    <xf numFmtId="164" fontId="6" fillId="0" borderId="1" xfId="6" applyNumberFormat="1" applyFont="1" applyBorder="1" applyAlignment="1">
      <alignment horizontal="center"/>
    </xf>
    <xf numFmtId="4" fontId="6" fillId="0" borderId="1" xfId="6" applyNumberFormat="1" applyFont="1" applyBorder="1" applyAlignment="1">
      <alignment horizontal="center"/>
    </xf>
    <xf numFmtId="0" fontId="6" fillId="0" borderId="1" xfId="6" applyFont="1" applyBorder="1" applyAlignment="1">
      <alignment horizontal="left" vertical="top" wrapText="1"/>
    </xf>
    <xf numFmtId="0" fontId="6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0" fontId="6" fillId="2" borderId="3" xfId="6" applyFont="1" applyFill="1" applyBorder="1"/>
    <xf numFmtId="4" fontId="4" fillId="2" borderId="3" xfId="6" applyNumberFormat="1" applyFont="1" applyFill="1" applyBorder="1" applyAlignment="1">
      <alignment horizontal="center"/>
    </xf>
    <xf numFmtId="0" fontId="6" fillId="0" borderId="0" xfId="0" applyFont="1"/>
    <xf numFmtId="0" fontId="6" fillId="0" borderId="1" xfId="12" applyFont="1" applyBorder="1"/>
    <xf numFmtId="0" fontId="6" fillId="0" borderId="1" xfId="12" applyFont="1" applyBorder="1" applyAlignment="1">
      <alignment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</cellXfs>
  <cellStyles count="19">
    <cellStyle name="Comma" xfId="4" xr:uid="{00000000-0005-0000-0000-000004000000}"/>
    <cellStyle name="Comma [0]" xfId="5" xr:uid="{00000000-0005-0000-0000-000005000000}"/>
    <cellStyle name="Comma [0] 2" xfId="11" xr:uid="{00000000-0005-0000-0000-000005000000}"/>
    <cellStyle name="Comma 2" xfId="10" xr:uid="{00000000-0005-0000-0000-000004000000}"/>
    <cellStyle name="Comma 3" xfId="14" xr:uid="{00000000-0005-0000-0000-000004000000}"/>
    <cellStyle name="Comma 4" xfId="15" xr:uid="{00000000-0005-0000-0000-000004000000}"/>
    <cellStyle name="Comma 5" xfId="18" xr:uid="{00000000-0005-0000-0000-000004000000}"/>
    <cellStyle name="Currency" xfId="2" xr:uid="{00000000-0005-0000-0000-000002000000}"/>
    <cellStyle name="Currency [0]" xfId="3" xr:uid="{00000000-0005-0000-0000-000003000000}"/>
    <cellStyle name="Currency [0] 2" xfId="9" xr:uid="{00000000-0005-0000-0000-000003000000}"/>
    <cellStyle name="Currency 2" xfId="8" xr:uid="{00000000-0005-0000-0000-000002000000}"/>
    <cellStyle name="Currency 3" xfId="13" xr:uid="{00000000-0005-0000-0000-000002000000}"/>
    <cellStyle name="Currency 4" xfId="16" xr:uid="{00000000-0005-0000-0000-000002000000}"/>
    <cellStyle name="Currency 5" xfId="17" xr:uid="{00000000-0005-0000-0000-000002000000}"/>
    <cellStyle name="Normal" xfId="6" xr:uid="{00000000-0005-0000-0000-000000000000}"/>
    <cellStyle name="Normal 2" xfId="12" xr:uid="{00000000-0005-0000-0000-000000000000}"/>
    <cellStyle name="Normální" xfId="0" builtinId="0"/>
    <cellStyle name="Percent" xfId="1" xr:uid="{00000000-0005-0000-0000-000001000000}"/>
    <cellStyle name="Percent 2" xfId="7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"/>
  <sheetViews>
    <sheetView tabSelected="1" zoomScale="85" zoomScaleNormal="85" workbookViewId="0">
      <pane ySplit="8" topLeftCell="A9" activePane="bottomLeft" state="frozen"/>
      <selection pane="bottomLeft" activeCell="B12" sqref="B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63" t="s">
        <v>5</v>
      </c>
      <c r="D3" s="64"/>
      <c r="E3" s="9" t="s">
        <v>85</v>
      </c>
      <c r="F3" s="1"/>
      <c r="G3" s="4"/>
      <c r="H3" s="3" t="s">
        <v>17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63" t="s">
        <v>8</v>
      </c>
      <c r="D4" s="64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65" t="s">
        <v>17</v>
      </c>
      <c r="D5" s="66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67" t="s">
        <v>19</v>
      </c>
      <c r="B6" s="67" t="s">
        <v>21</v>
      </c>
      <c r="C6" s="67" t="s">
        <v>23</v>
      </c>
      <c r="D6" s="67" t="s">
        <v>24</v>
      </c>
      <c r="E6" s="67" t="s">
        <v>25</v>
      </c>
      <c r="F6" s="67" t="s">
        <v>27</v>
      </c>
      <c r="G6" s="67" t="s">
        <v>29</v>
      </c>
      <c r="H6" s="67" t="s">
        <v>31</v>
      </c>
      <c r="I6" s="67"/>
      <c r="J6" s="67" t="s">
        <v>36</v>
      </c>
    </row>
    <row r="7" spans="1:18" ht="12.75" customHeight="1" x14ac:dyDescent="0.2">
      <c r="A7" s="67"/>
      <c r="B7" s="67"/>
      <c r="C7" s="67"/>
      <c r="D7" s="67"/>
      <c r="E7" s="67"/>
      <c r="F7" s="67"/>
      <c r="G7" s="67"/>
      <c r="H7" s="10" t="s">
        <v>32</v>
      </c>
      <c r="I7" s="10" t="s">
        <v>34</v>
      </c>
      <c r="J7" s="67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41</v>
      </c>
      <c r="D10" s="13" t="s">
        <v>42</v>
      </c>
      <c r="E10" s="19" t="s">
        <v>43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ht="127.5" x14ac:dyDescent="0.2">
      <c r="A11" s="23" t="s">
        <v>45</v>
      </c>
      <c r="E11" s="24" t="s">
        <v>46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3"/>
  <sheetViews>
    <sheetView zoomScale="85" zoomScaleNormal="85" workbookViewId="0">
      <pane ySplit="8" topLeftCell="A9" activePane="bottomLeft" state="frozen"/>
      <selection pane="bottomLeft" activeCell="H11" sqref="H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63" t="s">
        <v>5</v>
      </c>
      <c r="D3" s="64"/>
      <c r="E3" s="9" t="s">
        <v>85</v>
      </c>
      <c r="F3" s="1"/>
      <c r="G3" s="4"/>
      <c r="H3" s="3" t="s">
        <v>51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63" t="s">
        <v>8</v>
      </c>
      <c r="D4" s="64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65" t="s">
        <v>51</v>
      </c>
      <c r="D5" s="66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67" t="s">
        <v>19</v>
      </c>
      <c r="B6" s="67" t="s">
        <v>21</v>
      </c>
      <c r="C6" s="67" t="s">
        <v>23</v>
      </c>
      <c r="D6" s="67" t="s">
        <v>24</v>
      </c>
      <c r="E6" s="67" t="s">
        <v>25</v>
      </c>
      <c r="F6" s="67" t="s">
        <v>27</v>
      </c>
      <c r="G6" s="67" t="s">
        <v>29</v>
      </c>
      <c r="H6" s="67" t="s">
        <v>31</v>
      </c>
      <c r="I6" s="67"/>
      <c r="J6" s="67" t="s">
        <v>36</v>
      </c>
    </row>
    <row r="7" spans="1:18" ht="12.75" customHeight="1" x14ac:dyDescent="0.2">
      <c r="A7" s="67"/>
      <c r="B7" s="67"/>
      <c r="C7" s="67"/>
      <c r="D7" s="67"/>
      <c r="E7" s="67"/>
      <c r="F7" s="67"/>
      <c r="G7" s="67"/>
      <c r="H7" s="10" t="s">
        <v>32</v>
      </c>
      <c r="I7" s="10" t="s">
        <v>34</v>
      </c>
      <c r="J7" s="67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52</v>
      </c>
      <c r="D10" s="13" t="s">
        <v>53</v>
      </c>
      <c r="E10" s="19" t="s">
        <v>54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67"/>
  <sheetViews>
    <sheetView topLeftCell="B1" zoomScale="85" zoomScaleNormal="85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</cols>
  <sheetData>
    <row r="1" spans="1:16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</row>
    <row r="2" spans="1:16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</row>
    <row r="3" spans="1:16" ht="15" customHeight="1" x14ac:dyDescent="0.25">
      <c r="A3" t="s">
        <v>1</v>
      </c>
      <c r="B3" s="8" t="s">
        <v>4</v>
      </c>
      <c r="C3" s="63" t="s">
        <v>5</v>
      </c>
      <c r="D3" s="64"/>
      <c r="E3" s="9" t="s">
        <v>85</v>
      </c>
      <c r="F3" s="1"/>
      <c r="G3" s="4"/>
      <c r="H3" s="3" t="s">
        <v>56</v>
      </c>
      <c r="I3" s="27">
        <f>I8+I13+I34+I39</f>
        <v>0</v>
      </c>
      <c r="J3" s="6"/>
    </row>
    <row r="4" spans="1:16" ht="15" customHeight="1" x14ac:dyDescent="0.25">
      <c r="A4" t="s">
        <v>6</v>
      </c>
      <c r="B4" s="11" t="s">
        <v>11</v>
      </c>
      <c r="C4" s="65" t="s">
        <v>56</v>
      </c>
      <c r="D4" s="66"/>
      <c r="E4" s="12" t="s">
        <v>85</v>
      </c>
      <c r="F4" s="5"/>
      <c r="G4" s="5"/>
      <c r="H4" s="14"/>
      <c r="I4" s="14"/>
      <c r="J4" s="5"/>
    </row>
    <row r="5" spans="1:16" ht="12.75" customHeight="1" x14ac:dyDescent="0.2">
      <c r="A5" s="67" t="s">
        <v>19</v>
      </c>
      <c r="B5" s="67" t="s">
        <v>21</v>
      </c>
      <c r="C5" s="67" t="s">
        <v>23</v>
      </c>
      <c r="D5" s="67" t="s">
        <v>24</v>
      </c>
      <c r="E5" s="67" t="s">
        <v>25</v>
      </c>
      <c r="F5" s="67" t="s">
        <v>27</v>
      </c>
      <c r="G5" s="67" t="s">
        <v>29</v>
      </c>
      <c r="H5" s="67" t="s">
        <v>31</v>
      </c>
      <c r="I5" s="67"/>
      <c r="J5" s="67" t="s">
        <v>36</v>
      </c>
    </row>
    <row r="6" spans="1:16" ht="12.75" customHeight="1" x14ac:dyDescent="0.2">
      <c r="A6" s="67"/>
      <c r="B6" s="67"/>
      <c r="C6" s="67"/>
      <c r="D6" s="67"/>
      <c r="E6" s="67"/>
      <c r="F6" s="67"/>
      <c r="G6" s="67"/>
      <c r="H6" s="10" t="s">
        <v>32</v>
      </c>
      <c r="I6" s="10" t="s">
        <v>34</v>
      </c>
      <c r="J6" s="67"/>
    </row>
    <row r="7" spans="1:16" ht="12.75" customHeight="1" x14ac:dyDescent="0.2">
      <c r="A7" s="10" t="s">
        <v>20</v>
      </c>
      <c r="B7" s="10" t="s">
        <v>22</v>
      </c>
      <c r="C7" s="10" t="s">
        <v>16</v>
      </c>
      <c r="D7" s="10" t="s">
        <v>15</v>
      </c>
      <c r="E7" s="10" t="s">
        <v>26</v>
      </c>
      <c r="F7" s="10" t="s">
        <v>28</v>
      </c>
      <c r="G7" s="10" t="s">
        <v>30</v>
      </c>
      <c r="H7" s="10" t="s">
        <v>33</v>
      </c>
      <c r="I7" s="10" t="s">
        <v>35</v>
      </c>
      <c r="J7" s="10" t="s">
        <v>37</v>
      </c>
    </row>
    <row r="8" spans="1:16" ht="12.75" customHeight="1" x14ac:dyDescent="0.2">
      <c r="A8" s="5" t="s">
        <v>38</v>
      </c>
      <c r="B8" s="34"/>
      <c r="C8" s="57" t="s">
        <v>22</v>
      </c>
      <c r="D8" s="58"/>
      <c r="E8" s="16" t="s">
        <v>57</v>
      </c>
      <c r="F8" s="58"/>
      <c r="G8" s="58"/>
      <c r="H8" s="58"/>
      <c r="I8" s="59">
        <f>I9</f>
        <v>0</v>
      </c>
      <c r="J8" s="58"/>
    </row>
    <row r="9" spans="1:16" x14ac:dyDescent="0.2">
      <c r="A9" s="13" t="s">
        <v>40</v>
      </c>
      <c r="B9" s="50">
        <v>1</v>
      </c>
      <c r="C9" s="50">
        <v>12273</v>
      </c>
      <c r="D9" s="51"/>
      <c r="E9" s="52" t="s">
        <v>95</v>
      </c>
      <c r="F9" s="46" t="s">
        <v>59</v>
      </c>
      <c r="G9" s="53">
        <v>0.5</v>
      </c>
      <c r="H9" s="54">
        <v>0</v>
      </c>
      <c r="I9" s="54">
        <f>ROUND(ROUND(H9,2)*ROUND(G9,3),2)</f>
        <v>0</v>
      </c>
      <c r="J9" s="46" t="s">
        <v>80</v>
      </c>
    </row>
    <row r="10" spans="1:16" x14ac:dyDescent="0.2">
      <c r="A10" s="23" t="s">
        <v>45</v>
      </c>
      <c r="B10" s="29"/>
      <c r="C10" s="29"/>
      <c r="D10" s="29"/>
      <c r="E10" s="56" t="s">
        <v>96</v>
      </c>
      <c r="F10" s="29"/>
      <c r="G10" s="29"/>
      <c r="H10" s="29"/>
      <c r="I10" s="29"/>
      <c r="J10" s="29"/>
    </row>
    <row r="11" spans="1:16" x14ac:dyDescent="0.2">
      <c r="A11" s="25" t="s">
        <v>47</v>
      </c>
      <c r="B11" s="29"/>
      <c r="C11" s="29"/>
      <c r="D11" s="29"/>
      <c r="E11" s="26" t="s">
        <v>97</v>
      </c>
      <c r="F11" s="29"/>
      <c r="G11" s="29"/>
      <c r="H11" s="29"/>
      <c r="I11" s="29"/>
      <c r="J11" s="29"/>
    </row>
    <row r="12" spans="1:16" ht="190.5" customHeight="1" x14ac:dyDescent="0.2">
      <c r="A12" s="25"/>
      <c r="B12" s="29"/>
      <c r="C12" s="29"/>
      <c r="D12" s="29"/>
      <c r="E12" s="55" t="s">
        <v>98</v>
      </c>
      <c r="F12" s="29"/>
      <c r="G12" s="29"/>
      <c r="H12" s="29"/>
      <c r="I12" s="60"/>
      <c r="J12" s="29"/>
      <c r="M12" s="38"/>
      <c r="N12" s="38"/>
      <c r="O12" s="38"/>
      <c r="P12" s="38"/>
    </row>
    <row r="13" spans="1:16" ht="12.75" customHeight="1" x14ac:dyDescent="0.2">
      <c r="A13" s="5" t="s">
        <v>38</v>
      </c>
      <c r="B13" s="58"/>
      <c r="C13" s="57" t="s">
        <v>30</v>
      </c>
      <c r="D13" s="58"/>
      <c r="E13" s="16" t="s">
        <v>61</v>
      </c>
      <c r="F13" s="58"/>
      <c r="G13" s="58"/>
      <c r="H13" s="58"/>
      <c r="I13" s="59">
        <f>I14+I18+I22+I26+I30</f>
        <v>0</v>
      </c>
      <c r="J13" s="58"/>
    </row>
    <row r="14" spans="1:16" ht="25.5" x14ac:dyDescent="0.2">
      <c r="A14" s="13" t="s">
        <v>40</v>
      </c>
      <c r="B14" s="50">
        <v>2</v>
      </c>
      <c r="C14" s="50" t="s">
        <v>63</v>
      </c>
      <c r="D14" s="51" t="s">
        <v>42</v>
      </c>
      <c r="E14" s="52" t="s">
        <v>64</v>
      </c>
      <c r="F14" s="46" t="s">
        <v>58</v>
      </c>
      <c r="G14" s="53">
        <v>20.28</v>
      </c>
      <c r="H14" s="54">
        <v>0</v>
      </c>
      <c r="I14" s="54">
        <f>ROUND(ROUND(H14,2)*ROUND(G14,3),2)</f>
        <v>0</v>
      </c>
      <c r="J14" s="46" t="s">
        <v>80</v>
      </c>
    </row>
    <row r="15" spans="1:16" ht="38.25" x14ac:dyDescent="0.2">
      <c r="A15" s="23" t="s">
        <v>45</v>
      </c>
      <c r="B15" s="60"/>
      <c r="C15" s="60"/>
      <c r="D15" s="60"/>
      <c r="E15" s="56" t="s">
        <v>99</v>
      </c>
      <c r="F15" s="60"/>
      <c r="G15" s="60"/>
      <c r="H15" s="60"/>
      <c r="I15" s="60"/>
      <c r="J15" s="60"/>
    </row>
    <row r="16" spans="1:16" ht="102" x14ac:dyDescent="0.2">
      <c r="A16" s="25" t="s">
        <v>47</v>
      </c>
      <c r="B16" s="60"/>
      <c r="C16" s="60"/>
      <c r="D16" s="60"/>
      <c r="E16" s="33" t="s">
        <v>100</v>
      </c>
      <c r="F16" s="60"/>
      <c r="G16" s="60"/>
      <c r="H16" s="60"/>
      <c r="I16" s="60"/>
      <c r="J16" s="60"/>
    </row>
    <row r="17" spans="1:10" ht="76.5" x14ac:dyDescent="0.2">
      <c r="A17" t="s">
        <v>49</v>
      </c>
      <c r="B17" s="60"/>
      <c r="C17" s="60"/>
      <c r="D17" s="60"/>
      <c r="E17" s="56" t="s">
        <v>62</v>
      </c>
      <c r="F17" s="60"/>
      <c r="G17" s="60"/>
      <c r="H17" s="60"/>
      <c r="I17" s="60"/>
      <c r="J17" s="60"/>
    </row>
    <row r="18" spans="1:10" ht="25.5" x14ac:dyDescent="0.2">
      <c r="A18" s="13" t="s">
        <v>40</v>
      </c>
      <c r="B18" s="50">
        <v>3</v>
      </c>
      <c r="C18" s="50">
        <v>626122</v>
      </c>
      <c r="D18" s="51" t="s">
        <v>42</v>
      </c>
      <c r="E18" s="52" t="s">
        <v>84</v>
      </c>
      <c r="F18" s="46" t="s">
        <v>58</v>
      </c>
      <c r="G18" s="53">
        <v>2.5</v>
      </c>
      <c r="H18" s="54">
        <v>0</v>
      </c>
      <c r="I18" s="54">
        <f>ROUND(ROUND(H18,2)*ROUND(G18,3),2)</f>
        <v>0</v>
      </c>
      <c r="J18" s="46" t="s">
        <v>80</v>
      </c>
    </row>
    <row r="19" spans="1:10" ht="38.25" x14ac:dyDescent="0.2">
      <c r="A19" s="23" t="s">
        <v>45</v>
      </c>
      <c r="B19" s="29"/>
      <c r="C19" s="29"/>
      <c r="D19" s="29"/>
      <c r="E19" s="56" t="s">
        <v>104</v>
      </c>
      <c r="F19" s="29"/>
      <c r="G19" s="29"/>
      <c r="H19" s="29"/>
      <c r="I19" s="60"/>
      <c r="J19" s="29"/>
    </row>
    <row r="20" spans="1:10" ht="76.5" x14ac:dyDescent="0.2">
      <c r="A20" s="25" t="s">
        <v>47</v>
      </c>
      <c r="B20" s="29"/>
      <c r="C20" s="29"/>
      <c r="D20" s="29"/>
      <c r="E20" s="33" t="s">
        <v>105</v>
      </c>
      <c r="F20" s="29"/>
      <c r="G20" s="29"/>
      <c r="H20" s="29"/>
      <c r="I20" s="60"/>
      <c r="J20" s="29"/>
    </row>
    <row r="21" spans="1:10" ht="76.5" x14ac:dyDescent="0.2">
      <c r="A21" t="s">
        <v>49</v>
      </c>
      <c r="B21" s="29"/>
      <c r="C21" s="29"/>
      <c r="D21" s="29"/>
      <c r="E21" s="56" t="s">
        <v>62</v>
      </c>
      <c r="F21" s="29"/>
      <c r="G21" s="29"/>
      <c r="H21" s="29"/>
      <c r="I21" s="60"/>
      <c r="J21" s="29"/>
    </row>
    <row r="22" spans="1:10" s="60" customFormat="1" ht="25.5" x14ac:dyDescent="0.2">
      <c r="A22" s="51" t="s">
        <v>40</v>
      </c>
      <c r="B22" s="50">
        <v>4</v>
      </c>
      <c r="C22" s="50">
        <v>626212</v>
      </c>
      <c r="D22" s="51" t="s">
        <v>42</v>
      </c>
      <c r="E22" s="52" t="s">
        <v>102</v>
      </c>
      <c r="F22" s="46" t="s">
        <v>58</v>
      </c>
      <c r="G22" s="53">
        <v>16</v>
      </c>
      <c r="H22" s="54">
        <v>0</v>
      </c>
      <c r="I22" s="54">
        <f>ROUND(ROUND(H22,2)*ROUND(G22,3),2)</f>
        <v>0</v>
      </c>
      <c r="J22" s="46" t="s">
        <v>80</v>
      </c>
    </row>
    <row r="23" spans="1:10" s="29" customFormat="1" ht="25.5" x14ac:dyDescent="0.2">
      <c r="A23" s="30" t="s">
        <v>45</v>
      </c>
      <c r="E23" s="56" t="s">
        <v>83</v>
      </c>
      <c r="I23" s="60"/>
    </row>
    <row r="24" spans="1:10" s="29" customFormat="1" x14ac:dyDescent="0.2">
      <c r="A24" s="31" t="s">
        <v>47</v>
      </c>
      <c r="E24" s="26" t="s">
        <v>101</v>
      </c>
      <c r="I24" s="60"/>
    </row>
    <row r="25" spans="1:10" s="29" customFormat="1" ht="76.5" x14ac:dyDescent="0.2">
      <c r="A25" s="29" t="s">
        <v>49</v>
      </c>
      <c r="B25" s="60"/>
      <c r="E25" s="56" t="s">
        <v>62</v>
      </c>
      <c r="I25" s="60"/>
    </row>
    <row r="26" spans="1:10" x14ac:dyDescent="0.2">
      <c r="A26" s="13" t="s">
        <v>40</v>
      </c>
      <c r="B26" s="50">
        <v>5</v>
      </c>
      <c r="C26" s="50" t="s">
        <v>65</v>
      </c>
      <c r="D26" s="28" t="s">
        <v>42</v>
      </c>
      <c r="E26" s="52" t="s">
        <v>66</v>
      </c>
      <c r="F26" s="46" t="s">
        <v>58</v>
      </c>
      <c r="G26" s="53">
        <v>38.78</v>
      </c>
      <c r="H26" s="54">
        <v>0</v>
      </c>
      <c r="I26" s="54">
        <f>ROUND(ROUND(H26,2)*ROUND(G26,3),2)</f>
        <v>0</v>
      </c>
      <c r="J26" s="46" t="s">
        <v>80</v>
      </c>
    </row>
    <row r="27" spans="1:10" ht="25.5" x14ac:dyDescent="0.2">
      <c r="A27" s="23" t="s">
        <v>45</v>
      </c>
      <c r="B27" s="60"/>
      <c r="C27" s="29"/>
      <c r="D27" s="29"/>
      <c r="E27" s="56" t="s">
        <v>126</v>
      </c>
      <c r="F27" s="29"/>
      <c r="G27" s="29"/>
      <c r="H27" s="29"/>
      <c r="I27" s="60"/>
      <c r="J27" s="29"/>
    </row>
    <row r="28" spans="1:10" ht="25.5" x14ac:dyDescent="0.2">
      <c r="A28" s="25" t="s">
        <v>47</v>
      </c>
      <c r="B28" s="60"/>
      <c r="C28" s="29"/>
      <c r="D28" s="29"/>
      <c r="E28" s="26" t="s">
        <v>106</v>
      </c>
      <c r="F28" s="29"/>
      <c r="G28" s="29"/>
      <c r="H28" s="29"/>
      <c r="I28" s="60"/>
      <c r="J28" s="29"/>
    </row>
    <row r="29" spans="1:10" ht="63.75" x14ac:dyDescent="0.2">
      <c r="A29" t="s">
        <v>49</v>
      </c>
      <c r="B29" s="60"/>
      <c r="C29" s="29"/>
      <c r="D29" s="29"/>
      <c r="E29" s="56" t="s">
        <v>67</v>
      </c>
      <c r="F29" s="29"/>
      <c r="G29" s="29"/>
      <c r="H29" s="29"/>
      <c r="I29" s="60"/>
      <c r="J29" s="29"/>
    </row>
    <row r="30" spans="1:10" x14ac:dyDescent="0.2">
      <c r="A30" s="13" t="s">
        <v>40</v>
      </c>
      <c r="B30" s="50">
        <v>6</v>
      </c>
      <c r="C30" s="50" t="s">
        <v>68</v>
      </c>
      <c r="D30" s="51" t="s">
        <v>42</v>
      </c>
      <c r="E30" s="52" t="s">
        <v>69</v>
      </c>
      <c r="F30" s="46" t="s">
        <v>58</v>
      </c>
      <c r="G30" s="53">
        <v>0.3</v>
      </c>
      <c r="H30" s="54">
        <v>0</v>
      </c>
      <c r="I30" s="54">
        <f>ROUND(ROUND(H30,2)*ROUND(G30,3),2)</f>
        <v>0</v>
      </c>
      <c r="J30" s="46" t="s">
        <v>80</v>
      </c>
    </row>
    <row r="31" spans="1:10" ht="25.5" x14ac:dyDescent="0.2">
      <c r="A31" s="23" t="s">
        <v>45</v>
      </c>
      <c r="B31" s="60"/>
      <c r="C31" s="60"/>
      <c r="D31" s="60"/>
      <c r="E31" s="56" t="s">
        <v>70</v>
      </c>
      <c r="F31" s="60"/>
      <c r="G31" s="60"/>
      <c r="H31" s="60"/>
      <c r="I31" s="60"/>
      <c r="J31" s="60"/>
    </row>
    <row r="32" spans="1:10" x14ac:dyDescent="0.2">
      <c r="A32" s="25" t="s">
        <v>47</v>
      </c>
      <c r="B32" s="29"/>
      <c r="C32" s="60"/>
      <c r="D32" s="60"/>
      <c r="E32" s="26" t="s">
        <v>103</v>
      </c>
      <c r="F32" s="60"/>
      <c r="G32" s="60"/>
      <c r="H32" s="60"/>
      <c r="I32" s="60"/>
      <c r="J32" s="60"/>
    </row>
    <row r="33" spans="1:21" ht="63.75" x14ac:dyDescent="0.2">
      <c r="A33" t="s">
        <v>49</v>
      </c>
      <c r="B33" s="29"/>
      <c r="C33" s="60"/>
      <c r="D33" s="60"/>
      <c r="E33" s="56" t="s">
        <v>71</v>
      </c>
      <c r="F33" s="60"/>
      <c r="G33" s="60"/>
      <c r="H33" s="60"/>
      <c r="I33" s="60"/>
      <c r="J33" s="60"/>
    </row>
    <row r="34" spans="1:21" ht="12.75" customHeight="1" x14ac:dyDescent="0.2">
      <c r="A34" s="5" t="s">
        <v>38</v>
      </c>
      <c r="B34" s="58"/>
      <c r="C34" s="57" t="s">
        <v>60</v>
      </c>
      <c r="D34" s="58"/>
      <c r="E34" s="16" t="s">
        <v>72</v>
      </c>
      <c r="F34" s="34"/>
      <c r="G34" s="34"/>
      <c r="H34" s="34"/>
      <c r="I34" s="59">
        <f>I35</f>
        <v>0</v>
      </c>
      <c r="J34" s="34"/>
    </row>
    <row r="35" spans="1:21" x14ac:dyDescent="0.2">
      <c r="A35" s="13" t="s">
        <v>40</v>
      </c>
      <c r="B35" s="50">
        <v>7</v>
      </c>
      <c r="C35" s="50">
        <v>78312</v>
      </c>
      <c r="D35" s="51" t="s">
        <v>42</v>
      </c>
      <c r="E35" s="52" t="s">
        <v>121</v>
      </c>
      <c r="F35" s="46" t="s">
        <v>58</v>
      </c>
      <c r="G35" s="53">
        <v>59.24</v>
      </c>
      <c r="H35" s="54">
        <v>0</v>
      </c>
      <c r="I35" s="54">
        <f>ROUND(ROUND(H35,2)*ROUND(G35,3),2)</f>
        <v>0</v>
      </c>
      <c r="J35" s="46" t="s">
        <v>80</v>
      </c>
    </row>
    <row r="36" spans="1:21" ht="38.25" x14ac:dyDescent="0.2">
      <c r="A36" s="23" t="s">
        <v>45</v>
      </c>
      <c r="B36" s="60"/>
      <c r="C36" s="60"/>
      <c r="D36" s="60"/>
      <c r="E36" s="56" t="s">
        <v>122</v>
      </c>
      <c r="F36" s="60"/>
      <c r="G36" s="60"/>
      <c r="H36" s="60"/>
      <c r="I36" s="60"/>
      <c r="J36" s="60"/>
    </row>
    <row r="37" spans="1:21" x14ac:dyDescent="0.2">
      <c r="A37" s="25" t="s">
        <v>47</v>
      </c>
      <c r="B37" s="29"/>
      <c r="C37" s="29"/>
      <c r="D37" s="29"/>
      <c r="E37" s="26" t="s">
        <v>124</v>
      </c>
      <c r="F37" s="29"/>
      <c r="G37" s="29"/>
      <c r="H37" s="29"/>
      <c r="I37" s="60"/>
      <c r="J37" s="29"/>
    </row>
    <row r="38" spans="1:21" ht="51" customHeight="1" x14ac:dyDescent="0.2">
      <c r="A38" t="s">
        <v>49</v>
      </c>
      <c r="B38" s="29"/>
      <c r="C38" s="29"/>
      <c r="D38" s="29"/>
      <c r="E38" s="56" t="s">
        <v>73</v>
      </c>
      <c r="F38" s="29"/>
      <c r="G38" s="29"/>
      <c r="H38" s="29"/>
      <c r="I38" s="60"/>
      <c r="J38" s="29"/>
      <c r="M38" s="38"/>
      <c r="N38" s="38"/>
      <c r="O38" s="38"/>
      <c r="P38" s="38"/>
      <c r="Q38" s="38"/>
      <c r="R38" s="38"/>
      <c r="S38" s="38"/>
      <c r="T38" s="38"/>
      <c r="U38" s="38"/>
    </row>
    <row r="39" spans="1:21" ht="12" customHeight="1" x14ac:dyDescent="0.2">
      <c r="A39" s="5" t="s">
        <v>38</v>
      </c>
      <c r="B39" s="58"/>
      <c r="C39" s="57" t="s">
        <v>33</v>
      </c>
      <c r="D39" s="58"/>
      <c r="E39" s="16" t="s">
        <v>74</v>
      </c>
      <c r="F39" s="34"/>
      <c r="G39" s="34"/>
      <c r="H39" s="34"/>
      <c r="I39" s="59">
        <f>I40+I44+I48+I52+I56+I60+I64</f>
        <v>0</v>
      </c>
      <c r="J39" s="34"/>
    </row>
    <row r="40" spans="1:21" s="36" customFormat="1" ht="12.75" customHeight="1" x14ac:dyDescent="0.2">
      <c r="A40" s="32"/>
      <c r="B40" s="48">
        <v>8</v>
      </c>
      <c r="C40" s="48" t="s">
        <v>86</v>
      </c>
      <c r="D40" s="61" t="s">
        <v>42</v>
      </c>
      <c r="E40" s="62" t="s">
        <v>87</v>
      </c>
      <c r="F40" s="41" t="s">
        <v>81</v>
      </c>
      <c r="G40" s="49">
        <v>16</v>
      </c>
      <c r="H40" s="45">
        <v>0</v>
      </c>
      <c r="I40" s="45">
        <f>G40*H40</f>
        <v>0</v>
      </c>
      <c r="J40" s="46" t="s">
        <v>80</v>
      </c>
    </row>
    <row r="41" spans="1:21" s="36" customFormat="1" ht="27.75" customHeight="1" x14ac:dyDescent="0.2">
      <c r="A41" s="32"/>
      <c r="B41" s="60"/>
      <c r="C41" s="60"/>
      <c r="D41" s="60"/>
      <c r="E41" s="44" t="s">
        <v>94</v>
      </c>
      <c r="F41" s="38"/>
      <c r="G41" s="38"/>
      <c r="H41" s="29"/>
      <c r="I41" s="60"/>
      <c r="J41" s="29"/>
    </row>
    <row r="42" spans="1:21" s="36" customFormat="1" x14ac:dyDescent="0.2">
      <c r="A42" s="32"/>
      <c r="B42" s="60"/>
      <c r="C42" s="60"/>
      <c r="D42" s="60"/>
      <c r="E42" s="37" t="s">
        <v>92</v>
      </c>
      <c r="F42" s="38"/>
      <c r="G42" s="38"/>
      <c r="H42" s="29"/>
      <c r="I42" s="60"/>
      <c r="J42" s="29"/>
    </row>
    <row r="43" spans="1:21" s="36" customFormat="1" ht="38.25" x14ac:dyDescent="0.2">
      <c r="A43" s="32"/>
      <c r="B43" s="29"/>
      <c r="C43" s="29"/>
      <c r="D43" s="38"/>
      <c r="E43" s="43" t="s">
        <v>88</v>
      </c>
      <c r="F43" s="38"/>
      <c r="G43" s="38"/>
      <c r="H43" s="29"/>
      <c r="I43" s="60"/>
      <c r="J43" s="29"/>
    </row>
    <row r="44" spans="1:21" s="36" customFormat="1" ht="12.75" customHeight="1" x14ac:dyDescent="0.2">
      <c r="A44" s="32"/>
      <c r="B44" s="48">
        <v>9</v>
      </c>
      <c r="C44" s="48" t="s">
        <v>89</v>
      </c>
      <c r="D44" s="39" t="s">
        <v>42</v>
      </c>
      <c r="E44" s="40" t="s">
        <v>90</v>
      </c>
      <c r="F44" s="41" t="s">
        <v>81</v>
      </c>
      <c r="G44" s="42">
        <v>17.5</v>
      </c>
      <c r="H44" s="45">
        <v>0</v>
      </c>
      <c r="I44" s="45">
        <f>G44*H44</f>
        <v>0</v>
      </c>
      <c r="J44" s="46" t="s">
        <v>80</v>
      </c>
    </row>
    <row r="45" spans="1:21" s="36" customFormat="1" ht="54.75" customHeight="1" x14ac:dyDescent="0.2">
      <c r="A45" s="32"/>
      <c r="B45" s="60"/>
      <c r="C45" s="60"/>
      <c r="D45" s="38"/>
      <c r="E45" s="47" t="s">
        <v>123</v>
      </c>
      <c r="F45" s="38"/>
      <c r="G45" s="38"/>
      <c r="H45" s="38"/>
      <c r="I45" s="60"/>
      <c r="J45" s="29"/>
    </row>
    <row r="46" spans="1:21" s="36" customFormat="1" ht="12.75" customHeight="1" x14ac:dyDescent="0.2">
      <c r="A46" s="32"/>
      <c r="B46" s="60"/>
      <c r="C46" s="60"/>
      <c r="D46" s="38"/>
      <c r="E46" s="37" t="s">
        <v>93</v>
      </c>
      <c r="F46" s="38"/>
      <c r="G46" s="38"/>
      <c r="H46" s="38"/>
      <c r="I46" s="60"/>
      <c r="J46" s="29"/>
    </row>
    <row r="47" spans="1:21" s="36" customFormat="1" ht="63.75" x14ac:dyDescent="0.2">
      <c r="A47" s="32"/>
      <c r="B47" s="60"/>
      <c r="C47" s="60"/>
      <c r="D47" s="38"/>
      <c r="E47" s="43" t="s">
        <v>91</v>
      </c>
      <c r="F47" s="38"/>
      <c r="G47" s="38"/>
      <c r="H47" s="38"/>
      <c r="I47" s="60"/>
      <c r="J47" s="29"/>
    </row>
    <row r="48" spans="1:21" x14ac:dyDescent="0.2">
      <c r="A48" s="13" t="s">
        <v>40</v>
      </c>
      <c r="B48" s="50">
        <v>10</v>
      </c>
      <c r="C48" s="50" t="s">
        <v>75</v>
      </c>
      <c r="D48" s="51" t="s">
        <v>42</v>
      </c>
      <c r="E48" s="52" t="s">
        <v>76</v>
      </c>
      <c r="F48" s="46" t="s">
        <v>58</v>
      </c>
      <c r="G48" s="53">
        <v>34.28</v>
      </c>
      <c r="H48" s="54">
        <v>0</v>
      </c>
      <c r="I48" s="54">
        <f>ROUND(ROUND(H48,2)*ROUND(G48,3),2)</f>
        <v>0</v>
      </c>
      <c r="J48" s="46" t="s">
        <v>80</v>
      </c>
    </row>
    <row r="49" spans="1:10" ht="38.25" x14ac:dyDescent="0.2">
      <c r="A49" s="23" t="s">
        <v>45</v>
      </c>
      <c r="B49" s="60"/>
      <c r="C49" s="60"/>
      <c r="D49" s="60"/>
      <c r="E49" s="56" t="s">
        <v>107</v>
      </c>
      <c r="F49" s="60"/>
      <c r="G49" s="60"/>
      <c r="H49" s="60"/>
      <c r="I49" s="60"/>
      <c r="J49" s="60"/>
    </row>
    <row r="50" spans="1:10" ht="76.5" x14ac:dyDescent="0.2">
      <c r="A50" s="25" t="s">
        <v>47</v>
      </c>
      <c r="B50" s="60"/>
      <c r="C50" s="60"/>
      <c r="D50" s="60"/>
      <c r="E50" s="26" t="s">
        <v>108</v>
      </c>
      <c r="F50" s="60"/>
      <c r="G50" s="60"/>
      <c r="H50" s="60"/>
      <c r="I50" s="60"/>
      <c r="J50" s="60"/>
    </row>
    <row r="51" spans="1:10" ht="25.5" x14ac:dyDescent="0.2">
      <c r="A51" s="35" t="s">
        <v>49</v>
      </c>
      <c r="B51" s="60"/>
      <c r="C51" s="60"/>
      <c r="D51" s="60"/>
      <c r="E51" s="56" t="s">
        <v>77</v>
      </c>
      <c r="F51" s="60"/>
      <c r="G51" s="60"/>
      <c r="H51" s="60"/>
      <c r="I51" s="60"/>
      <c r="J51" s="60"/>
    </row>
    <row r="52" spans="1:10" x14ac:dyDescent="0.2">
      <c r="A52" s="13" t="s">
        <v>40</v>
      </c>
      <c r="B52" s="50">
        <v>11</v>
      </c>
      <c r="C52" s="50">
        <v>938557</v>
      </c>
      <c r="D52" s="51"/>
      <c r="E52" s="52" t="s">
        <v>82</v>
      </c>
      <c r="F52" s="46" t="s">
        <v>58</v>
      </c>
      <c r="G52" s="53">
        <v>4.88</v>
      </c>
      <c r="H52" s="54">
        <v>0</v>
      </c>
      <c r="I52" s="54">
        <f>ROUND(ROUND(H52,2)*ROUND(G52,3),2)</f>
        <v>0</v>
      </c>
      <c r="J52" s="46" t="s">
        <v>80</v>
      </c>
    </row>
    <row r="53" spans="1:10" ht="25.5" x14ac:dyDescent="0.2">
      <c r="A53" s="23" t="s">
        <v>45</v>
      </c>
      <c r="B53" s="60"/>
      <c r="C53" s="60"/>
      <c r="D53" s="60"/>
      <c r="E53" s="56" t="s">
        <v>109</v>
      </c>
      <c r="F53" s="60"/>
      <c r="G53" s="60"/>
      <c r="H53" s="60"/>
      <c r="I53" s="60"/>
      <c r="J53" s="60"/>
    </row>
    <row r="54" spans="1:10" ht="76.5" x14ac:dyDescent="0.2">
      <c r="A54" s="25" t="s">
        <v>47</v>
      </c>
      <c r="B54" s="60"/>
      <c r="C54" s="60"/>
      <c r="D54" s="60"/>
      <c r="E54" s="26" t="s">
        <v>110</v>
      </c>
      <c r="F54" s="60"/>
      <c r="G54" s="60"/>
      <c r="H54" s="60"/>
      <c r="I54" s="60"/>
      <c r="J54" s="60"/>
    </row>
    <row r="55" spans="1:10" ht="25.5" x14ac:dyDescent="0.2">
      <c r="A55" s="35" t="s">
        <v>49</v>
      </c>
      <c r="B55" s="60"/>
      <c r="C55" s="60"/>
      <c r="D55" s="60"/>
      <c r="E55" s="56" t="s">
        <v>77</v>
      </c>
      <c r="F55" s="60"/>
      <c r="G55" s="60"/>
      <c r="H55" s="60"/>
      <c r="I55" s="60"/>
      <c r="J55" s="60"/>
    </row>
    <row r="56" spans="1:10" x14ac:dyDescent="0.2">
      <c r="A56" s="13" t="s">
        <v>40</v>
      </c>
      <c r="B56" s="50">
        <v>12</v>
      </c>
      <c r="C56" s="50" t="s">
        <v>78</v>
      </c>
      <c r="D56" s="51" t="s">
        <v>42</v>
      </c>
      <c r="E56" s="52" t="s">
        <v>79</v>
      </c>
      <c r="F56" s="46" t="s">
        <v>58</v>
      </c>
      <c r="G56" s="53">
        <v>59.24</v>
      </c>
      <c r="H56" s="54">
        <v>0</v>
      </c>
      <c r="I56" s="54">
        <f>ROUND(ROUND(H56,2)*ROUND(G56,3),2)</f>
        <v>0</v>
      </c>
      <c r="J56" s="46" t="s">
        <v>80</v>
      </c>
    </row>
    <row r="57" spans="1:10" ht="25.5" x14ac:dyDescent="0.2">
      <c r="A57" s="23" t="s">
        <v>45</v>
      </c>
      <c r="B57" s="60"/>
      <c r="C57" s="60"/>
      <c r="D57" s="60"/>
      <c r="E57" s="56" t="s">
        <v>119</v>
      </c>
      <c r="F57" s="60"/>
      <c r="G57" s="60"/>
      <c r="H57" s="60"/>
      <c r="I57" s="60"/>
      <c r="J57" s="60"/>
    </row>
    <row r="58" spans="1:10" x14ac:dyDescent="0.2">
      <c r="A58" s="25" t="s">
        <v>47</v>
      </c>
      <c r="B58" s="60"/>
      <c r="C58" s="60"/>
      <c r="D58" s="60"/>
      <c r="E58" s="26" t="s">
        <v>120</v>
      </c>
      <c r="F58" s="60"/>
      <c r="G58" s="60"/>
      <c r="H58" s="60"/>
      <c r="I58" s="60"/>
      <c r="J58" s="60"/>
    </row>
    <row r="59" spans="1:10" ht="25.5" x14ac:dyDescent="0.2">
      <c r="A59" t="s">
        <v>49</v>
      </c>
      <c r="B59" s="60"/>
      <c r="C59" s="60"/>
      <c r="D59" s="60"/>
      <c r="E59" s="56" t="s">
        <v>77</v>
      </c>
      <c r="F59" s="60"/>
      <c r="G59" s="60"/>
      <c r="H59" s="60"/>
      <c r="I59" s="60"/>
      <c r="J59" s="60"/>
    </row>
    <row r="60" spans="1:10" s="29" customFormat="1" x14ac:dyDescent="0.2">
      <c r="A60" s="28" t="s">
        <v>40</v>
      </c>
      <c r="B60" s="50">
        <v>13</v>
      </c>
      <c r="C60" s="50">
        <v>94190</v>
      </c>
      <c r="D60" s="51" t="s">
        <v>42</v>
      </c>
      <c r="E60" s="52" t="s">
        <v>111</v>
      </c>
      <c r="F60" s="46" t="s">
        <v>112</v>
      </c>
      <c r="G60" s="53">
        <v>50.4</v>
      </c>
      <c r="H60" s="54">
        <v>0</v>
      </c>
      <c r="I60" s="54">
        <f>ROUND(ROUND(H60,2)*ROUND(G60,3),2)</f>
        <v>0</v>
      </c>
      <c r="J60" s="46" t="s">
        <v>80</v>
      </c>
    </row>
    <row r="61" spans="1:10" s="29" customFormat="1" ht="25.5" x14ac:dyDescent="0.2">
      <c r="A61" s="30" t="s">
        <v>45</v>
      </c>
      <c r="B61" s="60"/>
      <c r="C61" s="60"/>
      <c r="D61" s="60"/>
      <c r="E61" s="56" t="s">
        <v>116</v>
      </c>
      <c r="F61" s="60"/>
      <c r="G61" s="60"/>
      <c r="H61" s="60"/>
      <c r="I61" s="60"/>
      <c r="J61" s="60"/>
    </row>
    <row r="62" spans="1:10" s="29" customFormat="1" x14ac:dyDescent="0.2">
      <c r="A62" s="31" t="s">
        <v>47</v>
      </c>
      <c r="B62" s="60"/>
      <c r="C62" s="60"/>
      <c r="D62" s="60"/>
      <c r="E62" s="26" t="s">
        <v>117</v>
      </c>
      <c r="F62" s="60"/>
      <c r="G62" s="60"/>
      <c r="H62" s="60"/>
      <c r="I62" s="60"/>
      <c r="J62" s="60"/>
    </row>
    <row r="63" spans="1:10" s="29" customFormat="1" ht="25.5" x14ac:dyDescent="0.2">
      <c r="A63" s="29" t="s">
        <v>49</v>
      </c>
      <c r="B63" s="60"/>
      <c r="C63" s="60"/>
      <c r="D63" s="60"/>
      <c r="E63" s="56" t="s">
        <v>113</v>
      </c>
      <c r="F63" s="60"/>
      <c r="G63" s="60"/>
      <c r="H63" s="60"/>
      <c r="I63" s="60"/>
      <c r="J63" s="60"/>
    </row>
    <row r="64" spans="1:10" s="29" customFormat="1" x14ac:dyDescent="0.2">
      <c r="A64" s="28" t="s">
        <v>40</v>
      </c>
      <c r="B64" s="50">
        <v>14</v>
      </c>
      <c r="C64" s="50" t="s">
        <v>114</v>
      </c>
      <c r="D64" s="51" t="s">
        <v>42</v>
      </c>
      <c r="E64" s="52" t="s">
        <v>115</v>
      </c>
      <c r="F64" s="46" t="s">
        <v>58</v>
      </c>
      <c r="G64" s="53">
        <v>66.400000000000006</v>
      </c>
      <c r="H64" s="54">
        <v>0</v>
      </c>
      <c r="I64" s="54">
        <f>ROUND(ROUND(H64,2)*ROUND(G64,3),2)</f>
        <v>0</v>
      </c>
      <c r="J64" s="46" t="s">
        <v>80</v>
      </c>
    </row>
    <row r="65" spans="1:10" s="29" customFormat="1" ht="38.25" x14ac:dyDescent="0.2">
      <c r="A65" s="30" t="s">
        <v>45</v>
      </c>
      <c r="B65" s="60"/>
      <c r="C65" s="60"/>
      <c r="D65" s="60"/>
      <c r="E65" s="56" t="s">
        <v>118</v>
      </c>
      <c r="F65" s="60"/>
      <c r="G65" s="60"/>
      <c r="H65" s="60"/>
      <c r="I65" s="60"/>
      <c r="J65" s="60"/>
    </row>
    <row r="66" spans="1:10" s="29" customFormat="1" x14ac:dyDescent="0.2">
      <c r="A66" s="31" t="s">
        <v>47</v>
      </c>
      <c r="B66" s="60"/>
      <c r="C66" s="60"/>
      <c r="E66" s="26" t="s">
        <v>125</v>
      </c>
      <c r="I66" s="60"/>
    </row>
    <row r="67" spans="1:10" s="29" customFormat="1" ht="25.5" x14ac:dyDescent="0.2">
      <c r="A67" s="29" t="s">
        <v>49</v>
      </c>
      <c r="E67" s="56" t="s">
        <v>113</v>
      </c>
    </row>
  </sheetData>
  <mergeCells count="11">
    <mergeCell ref="J5:J6"/>
    <mergeCell ref="C3:D3"/>
    <mergeCell ref="C4:D4"/>
    <mergeCell ref="F5:F6"/>
    <mergeCell ref="G5:G6"/>
    <mergeCell ref="H5:I5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000_Ostatní</vt:lpstr>
      <vt:lpstr>000_Vedlejší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dcterms:created xsi:type="dcterms:W3CDTF">2024-04-18T11:20:51Z</dcterms:created>
  <dcterms:modified xsi:type="dcterms:W3CDTF">2024-04-18T11:21:48Z</dcterms:modified>
  <cp:category/>
  <cp:contentStatus/>
</cp:coreProperties>
</file>